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DIF MARAVATIO\Desktop\CUENTA PUBLICA DIF\"/>
    </mc:Choice>
  </mc:AlternateContent>
  <xr:revisionPtr revIDLastSave="0" documentId="8_{6CF95413-39B7-4265-97EB-289A4BCCBDC1}" xr6:coauthVersionLast="47" xr6:coauthVersionMax="47" xr10:uidLastSave="{00000000-0000-0000-0000-000000000000}"/>
  <bookViews>
    <workbookView xWindow="384" yWindow="384" windowWidth="17280" windowHeight="8880" tabRatio="863" firstSheet="1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<sst xmlns="http://schemas.openxmlformats.org/spreadsheetml/2006/main" count="892" uniqueCount="628">
  <si>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</si>
  <si>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</si>
  <si>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</si>
  <si>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</si>
  <si>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</si>
  <si>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</si>
  <si>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</si>
  <si>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</si>
  <si>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</si>
  <si>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</si>
  <si>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</si>
  <si>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</si>
  <si>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</si>
  <si>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</si>
  <si>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</si>
  <si>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</si>
  <si>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</si>
  <si>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</si>
  <si>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</si>
  <si>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</si>
  <si>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</si>
  <si>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</si>
  <si>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</si>
  <si>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</si>
  <si>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</si>
  <si>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</si>
  <si>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</si>
  <si>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</si>
  <si>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</si>
  <si>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</si>
  <si>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</si>
  <si>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</si>
  <si>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</si>
  <si>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</si>
  <si>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</si>
  <si>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</si>
  <si>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</si>
  <si>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</si>
  <si>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</si>
  <si>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</si>
  <si>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</si>
  <si>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</si>
  <si>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</si>
  <si>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</si>
  <si>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</si>
  <si>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</si>
  <si>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</si>
  <si>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</si>
  <si>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</si>
  <si>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</si>
  <si>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</si>
  <si>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</si>
  <si>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</si>
  <si>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</si>
  <si>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</si>
  <si>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</si>
  <si>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</si>
  <si>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</si>
  <si>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</si>
  <si>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</si>
  <si>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</si>
  <si>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</si>
  <si>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</si>
  <si>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</si>
  <si>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</si>
  <si>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</si>
  <si>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</si>
  <si>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</si>
  <si>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</si>
  <si>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</si>
  <si>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</si>
  <si>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</si>
  <si>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</si>
  <si>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</si>
  <si>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</si>
  <si>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</si>
  <si>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</si>
  <si>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</si>
  <si>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</si>
  <si>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</si>
  <si>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</si>
  <si>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</si>
  <si>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</si>
  <si>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</si>
  <si>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</si>
  <si>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</si>
  <si>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</si>
  <si>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</si>
  <si>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</si>
  <si>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</si>
  <si>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</si>
  <si>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</si>
  <si>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</si>
  <si>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</si>
  <si>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</si>
  <si>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</si>
  <si>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</si>
  <si>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</si>
  <si>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</si>
  <si>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</si>
  <si>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</si>
  <si>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</si>
  <si>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</si>
  <si>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</si>
  <si>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</si>
  <si>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</si>
  <si>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</si>
  <si>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</si>
  <si>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</si>
  <si>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</si>
  <si>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</si>
  <si>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</si>
  <si>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</si>
  <si>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</si>
  <si>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</si>
  <si>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</si>
  <si>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</si>
  <si>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</si>
  <si>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</si>
  <si>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</si>
  <si>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</si>
  <si>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</si>
  <si>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</si>
  <si>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</si>
  <si>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</si>
  <si>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</si>
  <si>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</si>
  <si>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</si>
  <si>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</si>
  <si>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</si>
  <si>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</si>
  <si>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</si>
  <si>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</si>
  <si>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</si>
  <si>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</si>
  <si>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</si>
  <si>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</si>
  <si>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</si>
  <si>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</si>
  <si>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</si>
  <si>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</si>
  <si>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</si>
  <si>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</si>
  <si>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</si>
  <si>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</si>
  <si>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</si>
  <si>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</si>
  <si>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</si>
  <si>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</si>
  <si>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</si>
  <si>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</si>
  <si>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</si>
  <si>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</si>
  <si>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</si>
  <si>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</si>
  <si>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</si>
  <si>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</si>
  <si>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</si>
  <si>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</si>
  <si>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</si>
  <si>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</si>
  <si>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</si>
  <si>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</si>
  <si>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</si>
  <si>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</si>
  <si>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</si>
  <si>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</si>
  <si>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</si>
  <si>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</si>
  <si>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</si>
  <si>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</si>
  <si>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</si>
  <si>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</si>
  <si>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</si>
  <si>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</si>
  <si>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</si>
  <si>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</si>
  <si>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</si>
  <si>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</si>
  <si>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</si>
  <si>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</si>
  <si>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</si>
  <si>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</si>
  <si>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</si>
  <si>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</si>
  <si>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</si>
  <si>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</si>
  <si>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</si>
  <si>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</si>
  <si>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</si>
  <si>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</si>
  <si>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</si>
  <si>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</si>
  <si>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</si>
  <si>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</si>
  <si>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</si>
  <si>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</si>
  <si>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</si>
  <si>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</si>
  <si>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</si>
  <si>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</si>
  <si>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</si>
  <si>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</si>
  <si>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</si>
  <si>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</si>
  <si>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</si>
  <si>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</si>
  <si>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</si>
  <si>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</si>
  <si>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</si>
  <si>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</si>
  <si>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</si>
  <si>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</si>
  <si>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</si>
  <si>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</si>
  <si>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</si>
  <si>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</si>
  <si>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</si>
  <si>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</si>
  <si>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</si>
  <si>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</si>
  <si>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</si>
  <si>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</si>
  <si>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</si>
  <si>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</si>
  <si>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</si>
  <si>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</si>
  <si>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</si>
  <si>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</si>
  <si>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</si>
  <si>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</si>
  <si>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</si>
  <si>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</si>
  <si>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</si>
  <si>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</si>
  <si>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</si>
  <si>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</si>
  <si>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</si>
  <si>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</si>
  <si>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</si>
  <si>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</si>
  <si>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</si>
  <si>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</si>
  <si>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</si>
  <si>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</si>
  <si>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</si>
  <si>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</si>
  <si>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</si>
  <si>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</si>
  <si>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</si>
  <si>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</si>
  <si>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</si>
  <si>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</si>
  <si>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</si>
  <si>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</si>
  <si>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</si>
  <si>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</si>
  <si>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</si>
  <si>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</si>
  <si>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</si>
  <si>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</si>
  <si>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</si>
  <si>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</si>
  <si>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</si>
  <si>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</si>
  <si>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</si>
  <si>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</si>
  <si>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</si>
  <si>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</si>
  <si>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</si>
  <si>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</si>
  <si>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</si>
  <si>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</si>
  <si>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</si>
  <si>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</si>
  <si>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</si>
  <si>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</si>
  <si>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</si>
  <si>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</si>
  <si>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</si>
  <si>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</si>
  <si>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</si>
  <si>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</si>
  <si>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</si>
  <si>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</si>
  <si>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</si>
  <si>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</si>
  <si>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</si>
  <si>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</si>
  <si>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</si>
  <si>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</si>
  <si>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</si>
  <si>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</si>
  <si>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</si>
  <si>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</si>
  <si>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</si>
  <si>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</si>
  <si>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</si>
  <si>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</si>
  <si>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</si>
  <si>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</si>
  <si>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</si>
  <si>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</si>
  <si>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</si>
  <si>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</si>
  <si>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</si>
  <si>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</si>
  <si>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</si>
  <si>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</si>
  <si>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</si>
  <si>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</si>
  <si>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</si>
  <si>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</si>
  <si>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</si>
  <si>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</si>
  <si>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</si>
  <si>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</si>
  <si>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</si>
  <si>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</si>
  <si>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</si>
  <si>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</si>
  <si>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</si>
  <si>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</si>
  <si>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</si>
  <si>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</si>
  <si>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</si>
  <si>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</si>
  <si>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</si>
  <si>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</si>
  <si>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</si>
  <si>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</si>
  <si>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</si>
  <si>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</si>
  <si>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</si>
  <si>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</si>
  <si>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</si>
  <si>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</si>
  <si>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</si>
  <si>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</si>
  <si>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</si>
  <si>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</si>
  <si>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</si>
  <si>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</si>
  <si>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</si>
  <si>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</si>
  <si>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</si>
  <si>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</si>
  <si>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</si>
  <si>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</si>
  <si>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</si>
  <si>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</si>
  <si>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</si>
  <si>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</si>
  <si>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</si>
  <si>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</si>
  <si>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</si>
  <si>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</si>
  <si>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</si>
  <si>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</si>
  <si>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</si>
  <si>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</si>
  <si>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</si>
  <si>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</si>
  <si>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</si>
  <si>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</si>
  <si>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</si>
  <si>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</si>
  <si>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</si>
  <si>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</si>
  <si>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</si>
  <si>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</si>
  <si>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</si>
  <si>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</si>
  <si>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</si>
  <si>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</si>
  <si>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</si>
  <si>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</si>
  <si>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</si>
  <si>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</si>
  <si>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</si>
  <si>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</si>
  <si>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</si>
  <si>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</si>
  <si>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</si>
  <si>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</si>
  <si>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</si>
  <si>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</si>
  <si>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</si>
  <si>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</si>
  <si>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</si>
  <si>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</si>
  <si>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</si>
  <si>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</si>
  <si>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</si>
  <si>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</si>
  <si>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</si>
  <si>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</si>
  <si>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</si>
  <si>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</si>
  <si>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</si>
  <si>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</si>
  <si>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</si>
  <si>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</si>
  <si>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</si>
  <si>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</si>
  <si>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</si>
  <si>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</si>
  <si>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</si>
  <si>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</si>
  <si>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</si>
  <si>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</si>
  <si>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</si>
  <si>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</si>
  <si>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</si>
  <si>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</si>
  <si>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</si>
  <si>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</si>
  <si>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</si>
  <si>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</si>
  <si>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</si>
  <si>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</si>
  <si>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</si>
  <si>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</si>
  <si>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</si>
  <si>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</si>
  <si>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</si>
  <si>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</si>
  <si>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</si>
  <si>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</si>
  <si>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</si>
  <si>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</si>
  <si>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</si>
  <si>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</si>
  <si>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</si>
  <si>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</si>
  <si>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</si>
  <si>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</si>
  <si>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</si>
  <si>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</si>
  <si>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</si>
  <si>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</si>
  <si>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</si>
  <si>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</si>
  <si>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</si>
  <si>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</si>
  <si>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</si>
  <si>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</si>
  <si>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</si>
  <si>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</si>
  <si>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</si>
  <si>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</si>
  <si>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</si>
  <si>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</si>
  <si>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</si>
  <si>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</si>
  <si>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</si>
  <si>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</si>
  <si>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</si>
  <si>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</si>
  <si>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</si>
  <si>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</si>
  <si>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</si>
  <si>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</si>
  <si>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</si>
  <si>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</si>
  <si>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</si>
  <si>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</si>
  <si>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</si>
  <si>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</si>
  <si>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</si>
  <si>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</si>
  <si>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</si>
  <si>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</si>
  <si>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</si>
  <si>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</si>
  <si>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</si>
  <si>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</si>
  <si>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</si>
  <si>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</si>
  <si>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</si>
  <si>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</si>
  <si>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</si>
  <si>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</si>
  <si>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</si>
  <si>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</si>
  <si>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</si>
  <si>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</si>
  <si>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</si>
  <si>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</si>
  <si>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</si>
  <si>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</si>
  <si>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</si>
  <si>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</si>
  <si>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</si>
  <si>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</si>
  <si>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</si>
  <si>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</si>
  <si>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</si>
  <si>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</si>
  <si>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</si>
  <si>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</si>
  <si>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</si>
  <si>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</si>
  <si>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</si>
  <si>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</si>
  <si>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</si>
  <si>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</si>
  <si>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</si>
  <si>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</si>
  <si>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</si>
  <si>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</si>
  <si>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</si>
  <si>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</si>
  <si>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</si>
  <si>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</si>
  <si>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</si>
  <si>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</si>
  <si>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</si>
  <si>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</si>
  <si>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</si>
  <si>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</si>
  <si>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</si>
  <si>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</si>
  <si>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</si>
  <si>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</si>
  <si>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</si>
  <si>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</si>
  <si>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</si>
  <si>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</si>
  <si>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</si>
  <si>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</si>
  <si>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</si>
  <si>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</si>
  <si>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</si>
  <si>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</si>
  <si>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</si>
  <si>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</si>
  <si>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</si>
  <si>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</si>
  <si>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</si>
  <si>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</si>
  <si>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</si>
  <si>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</si>
  <si>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</si>
  <si>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</si>
  <si>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</si>
  <si>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</si>
  <si>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</si>
  <si>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</si>
  <si>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</si>
  <si>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</si>
  <si>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</si>
  <si>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</si>
  <si>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</si>
  <si>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</si>
  <si>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</si>
  <si>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</si>
  <si>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</si>
  <si>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</si>
  <si>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</si>
  <si>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</si>
  <si>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</si>
  <si>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</si>
  <si>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</si>
  <si>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</si>
  <si>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</si>
  <si>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</si>
  <si>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</si>
  <si>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</si>
  <si>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</si>
  <si>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</si>
  <si>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</si>
  <si>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</si>
  <si>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</si>
  <si>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</si>
  <si>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</si>
  <si>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</si>
  <si>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</si>
  <si>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</si>
  <si>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</si>
  <si>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</si>
  <si>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</si>
  <si>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</si>
  <si>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</si>
  <si>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</si>
  <si>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</si>
  <si>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</si>
  <si>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</si>
  <si>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</si>
  <si>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</si>
  <si>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</si>
  <si>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</si>
  <si>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</si>
  <si>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</si>
  <si>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</si>
  <si>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</si>
  <si>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</si>
  <si>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</si>
  <si>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</si>
  <si>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</si>
  <si>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</si>
  <si>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</si>
  <si>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</si>
  <si>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</si>
  <si>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</si>
  <si>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</si>
  <si>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</si>
  <si>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</si>
  <si>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</si>
  <si>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</si>
  <si>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</si>
  <si>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</si>
  <si>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</si>
  <si>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</si>
  <si>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</si>
  <si>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</si>
  <si>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</si>
  <si>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</si>
  <si>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</si>
  <si>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</si>
  <si>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</si>
  <si>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</si>
  <si>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</si>
  <si>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</si>
  <si>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</si>
  <si>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</si>
  <si>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Sistema para el Desarrollo Integral de la Familia del Municipio de Santiago Maravatío, Gto.</t>
  </si>
  <si>
    <t>Correspondiente 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</si>
</sst>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0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D25" sqref="D25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39" t="s">
        <v>626</v>
      </c>
      <c r="B1" s="139"/>
      <c r="C1" s="19"/>
      <c r="D1" s="16" t="s">
        <v>614</v>
      </c>
      <c r="E1" s="17">
        <v>2021</v>
      </c>
    </row>
    <row r="2" spans="1:5" ht="18.899999999999999" customHeight="1" x14ac:dyDescent="0.2">
      <c r="A2" s="140" t="s">
        <v>613</v>
      </c>
      <c r="B2" s="140"/>
      <c r="C2" s="38"/>
      <c r="D2" s="16" t="s">
        <v>615</v>
      </c>
      <c r="E2" s="19" t="s">
        <v>617</v>
      </c>
    </row>
    <row r="3" spans="1:5" ht="18.899999999999999" customHeight="1" x14ac:dyDescent="0.2">
      <c r="A3" s="141" t="s">
        <v>627</v>
      </c>
      <c r="B3" s="141"/>
      <c r="C3" s="19"/>
      <c r="D3" s="16" t="s">
        <v>616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0.8" thickBot="1" x14ac:dyDescent="0.25">
      <c r="A40" s="11"/>
      <c r="B40" s="12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A5" sqref="A5"/>
    </sheetView>
  </sheetViews>
  <sheetFormatPr baseColWidth="10" defaultColWidth="11.44140625" defaultRowHeight="10.199999999999999" x14ac:dyDescent="0.2"/>
  <cols>
    <col min="1" max="1" width="3.33203125" style="41" customWidth="1"/>
    <col min="2" max="2" width="63.109375" style="41" customWidth="1"/>
    <col min="3" max="3" width="17.6640625" style="41" customWidth="1"/>
    <col min="4" max="16384" width="11.44140625" style="41"/>
  </cols>
  <sheetData>
    <row r="1" spans="1:3" s="39" customFormat="1" ht="18" customHeight="1" x14ac:dyDescent="0.3">
      <c r="A1" s="145" t="s">
        <v>626</v>
      </c>
      <c r="B1" s="146"/>
      <c r="C1" s="147"/>
    </row>
    <row r="2" spans="1:3" s="39" customFormat="1" ht="18" customHeight="1" x14ac:dyDescent="0.3">
      <c r="A2" s="148" t="s">
        <v>44</v>
      </c>
      <c r="B2" s="149"/>
      <c r="C2" s="150"/>
    </row>
    <row r="3" spans="1:3" s="39" customFormat="1" ht="18" customHeight="1" x14ac:dyDescent="0.3">
      <c r="A3" s="148" t="s">
        <v>627</v>
      </c>
      <c r="B3" s="149"/>
      <c r="C3" s="150"/>
    </row>
    <row r="4" spans="1:3" s="42" customFormat="1" ht="18" customHeight="1" x14ac:dyDescent="0.2">
      <c r="A4" s="151" t="s">
        <v>624</v>
      </c>
      <c r="B4" s="152"/>
      <c r="C4" s="153"/>
    </row>
    <row r="5" spans="1:3" s="40" customFormat="1" x14ac:dyDescent="0.2">
      <c r="A5" s="60" t="s">
        <v>529</v>
      </c>
      <c r="B5" s="60"/>
      <c r="C5" s="61">
        <v>5980122.7800000003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5980122.7800000003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A4" sqref="A4:C4"/>
    </sheetView>
  </sheetViews>
  <sheetFormatPr baseColWidth="10" defaultColWidth="11.44140625" defaultRowHeight="10.199999999999999" x14ac:dyDescent="0.2"/>
  <cols>
    <col min="1" max="1" width="3.6640625" style="41" customWidth="1"/>
    <col min="2" max="2" width="62.109375" style="41" customWidth="1"/>
    <col min="3" max="3" width="17.6640625" style="41" customWidth="1"/>
    <col min="4" max="16384" width="11.44140625" style="41"/>
  </cols>
  <sheetData>
    <row r="1" spans="1:3" s="43" customFormat="1" ht="18.899999999999999" customHeight="1" x14ac:dyDescent="0.3">
      <c r="A1" s="154" t="s">
        <v>626</v>
      </c>
      <c r="B1" s="155"/>
      <c r="C1" s="156"/>
    </row>
    <row r="2" spans="1:3" s="43" customFormat="1" ht="18.899999999999999" customHeight="1" x14ac:dyDescent="0.3">
      <c r="A2" s="157" t="s">
        <v>45</v>
      </c>
      <c r="B2" s="158"/>
      <c r="C2" s="159"/>
    </row>
    <row r="3" spans="1:3" s="43" customFormat="1" ht="18.899999999999999" customHeight="1" x14ac:dyDescent="0.3">
      <c r="A3" s="157" t="s">
        <v>627</v>
      </c>
      <c r="B3" s="158"/>
      <c r="C3" s="159"/>
    </row>
    <row r="4" spans="1:3" s="44" customFormat="1" x14ac:dyDescent="0.2">
      <c r="A4" s="151" t="s">
        <v>624</v>
      </c>
      <c r="B4" s="152"/>
      <c r="C4" s="153"/>
    </row>
    <row r="5" spans="1:3" x14ac:dyDescent="0.2">
      <c r="A5" s="91" t="s">
        <v>542</v>
      </c>
      <c r="B5" s="60"/>
      <c r="C5" s="84">
        <v>5620761.6200000001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27714.799999999999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27714.799999999999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0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0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45311.98</v>
      </c>
    </row>
    <row r="31" spans="1:3" x14ac:dyDescent="0.2">
      <c r="A31" s="100" t="s">
        <v>564</v>
      </c>
      <c r="B31" s="83" t="s">
        <v>442</v>
      </c>
      <c r="C31" s="93">
        <v>45311.98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5638358.8000000007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tabSelected="1" workbookViewId="0">
      <selection activeCell="G2" sqref="G2:G3"/>
    </sheetView>
  </sheetViews>
  <sheetFormatPr baseColWidth="10" defaultColWidth="9.109375" defaultRowHeight="10.199999999999999" x14ac:dyDescent="0.2"/>
  <cols>
    <col min="1" max="1" width="10" style="31" customWidth="1"/>
    <col min="2" max="2" width="68.5546875" style="31" bestFit="1" customWidth="1"/>
    <col min="3" max="3" width="17.44140625" style="31" bestFit="1" customWidth="1"/>
    <col min="4" max="5" width="23.6640625" style="31" bestFit="1" customWidth="1"/>
    <col min="6" max="6" width="19.33203125" style="31" customWidth="1"/>
    <col min="7" max="7" width="20.5546875" style="31" customWidth="1"/>
    <col min="8" max="10" width="20.33203125" style="31" customWidth="1"/>
    <col min="11" max="16384" width="9.109375" style="31"/>
  </cols>
  <sheetData>
    <row r="1" spans="1:10" ht="18.899999999999999" customHeight="1" x14ac:dyDescent="0.2">
      <c r="A1" s="144" t="s">
        <v>626</v>
      </c>
      <c r="B1" s="160"/>
      <c r="C1" s="160"/>
      <c r="D1" s="160"/>
      <c r="E1" s="160"/>
      <c r="F1" s="160"/>
      <c r="G1" s="29" t="s">
        <v>614</v>
      </c>
      <c r="H1" s="30">
        <v>2021</v>
      </c>
    </row>
    <row r="2" spans="1:10" ht="18.899999999999999" customHeight="1" x14ac:dyDescent="0.2">
      <c r="A2" s="144" t="s">
        <v>625</v>
      </c>
      <c r="B2" s="160"/>
      <c r="C2" s="160"/>
      <c r="D2" s="160"/>
      <c r="E2" s="160"/>
      <c r="F2" s="160"/>
      <c r="G2" s="16" t="s">
        <v>619</v>
      </c>
      <c r="H2" s="30" t="str">
        <f>'Notas a los Edos Financieros'!E2</f>
        <v>TRIMESTRAL</v>
      </c>
    </row>
    <row r="3" spans="1:10" ht="18.899999999999999" customHeight="1" x14ac:dyDescent="0.2">
      <c r="A3" s="161" t="s">
        <v>627</v>
      </c>
      <c r="B3" s="162"/>
      <c r="C3" s="162"/>
      <c r="D3" s="162"/>
      <c r="E3" s="162"/>
      <c r="F3" s="162"/>
      <c r="G3" s="16" t="s">
        <v>620</v>
      </c>
      <c r="H3" s="30">
        <v>4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3.2" x14ac:dyDescent="0.25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4" t="s">
        <v>37</v>
      </c>
      <c r="C10" s="164"/>
      <c r="D10" s="164"/>
      <c r="E10" s="164"/>
    </row>
    <row r="11" spans="1:8" s="129" customFormat="1" ht="12.9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608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" customHeight="1" x14ac:dyDescent="0.2">
      <c r="A16" s="133" t="s">
        <v>610</v>
      </c>
    </row>
    <row r="17" spans="1:4" s="129" customFormat="1" ht="12.9" customHeight="1" x14ac:dyDescent="0.2">
      <c r="A17" s="134"/>
    </row>
    <row r="18" spans="1:4" s="129" customFormat="1" ht="12.9" customHeight="1" x14ac:dyDescent="0.2">
      <c r="A18" s="46" t="s">
        <v>98</v>
      </c>
    </row>
    <row r="19" spans="1:4" s="129" customFormat="1" ht="12.9" customHeight="1" x14ac:dyDescent="0.2">
      <c r="A19" s="137" t="s">
        <v>611</v>
      </c>
    </row>
    <row r="20" spans="1:4" s="129" customFormat="1" ht="12.9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5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9"/>
  <sheetViews>
    <sheetView topLeftCell="A39" zoomScale="106" zoomScaleNormal="106" workbookViewId="0">
      <selection activeCell="G42" sqref="G42"/>
    </sheetView>
  </sheetViews>
  <sheetFormatPr baseColWidth="10" defaultColWidth="9.109375" defaultRowHeight="10.199999999999999" x14ac:dyDescent="0.2"/>
  <cols>
    <col min="1" max="1" width="10" style="22" customWidth="1"/>
    <col min="2" max="2" width="64.5546875" style="22" bestFit="1" customWidth="1"/>
    <col min="3" max="3" width="16.44140625" style="22" bestFit="1" customWidth="1"/>
    <col min="4" max="4" width="19.109375" style="22" customWidth="1"/>
    <col min="5" max="5" width="28" style="22" customWidth="1"/>
    <col min="6" max="6" width="22.6640625" style="22" customWidth="1"/>
    <col min="7" max="8" width="16.6640625" style="22" customWidth="1"/>
    <col min="9" max="9" width="27.109375" style="22" customWidth="1"/>
    <col min="10" max="16384" width="9.109375" style="22"/>
  </cols>
  <sheetData>
    <row r="1" spans="1:8" s="18" customFormat="1" ht="18.899999999999999" customHeight="1" x14ac:dyDescent="0.3">
      <c r="A1" s="142" t="s">
        <v>626</v>
      </c>
      <c r="B1" s="143"/>
      <c r="C1" s="143"/>
      <c r="D1" s="143"/>
      <c r="E1" s="143"/>
      <c r="F1" s="143"/>
      <c r="G1" s="16" t="s">
        <v>614</v>
      </c>
      <c r="H1" s="27">
        <v>2021</v>
      </c>
    </row>
    <row r="2" spans="1:8" s="18" customFormat="1" ht="18.899999999999999" customHeight="1" x14ac:dyDescent="0.3">
      <c r="A2" s="142" t="s">
        <v>618</v>
      </c>
      <c r="B2" s="143"/>
      <c r="C2" s="143"/>
      <c r="D2" s="143"/>
      <c r="E2" s="143"/>
      <c r="F2" s="143"/>
      <c r="G2" s="16" t="s">
        <v>619</v>
      </c>
      <c r="H2" s="27" t="str">
        <f>'Notas a los Edos Financieros'!E2</f>
        <v>TRIMESTRAL</v>
      </c>
    </row>
    <row r="3" spans="1:8" s="18" customFormat="1" ht="18.899999999999999" customHeight="1" x14ac:dyDescent="0.3">
      <c r="A3" s="142" t="s">
        <v>627</v>
      </c>
      <c r="B3" s="143"/>
      <c r="C3" s="143"/>
      <c r="D3" s="143"/>
      <c r="E3" s="143"/>
      <c r="F3" s="143"/>
      <c r="G3" s="16" t="s">
        <v>620</v>
      </c>
      <c r="H3" s="27">
        <v>4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2020</v>
      </c>
      <c r="E14" s="23">
        <v>2019</v>
      </c>
      <c r="F14" s="23">
        <v>2018</v>
      </c>
      <c r="G14" s="23">
        <v>2017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-12291.45</v>
      </c>
      <c r="D15" s="26">
        <v>-9057.2199999999993</v>
      </c>
      <c r="E15" s="26">
        <v>162.55000000000001</v>
      </c>
      <c r="F15" s="26">
        <v>161.6</v>
      </c>
      <c r="G15" s="26">
        <v>6189</v>
      </c>
    </row>
    <row r="16" spans="1:8" x14ac:dyDescent="0.2">
      <c r="A16" s="24">
        <v>1124</v>
      </c>
      <c r="B16" s="22" t="s">
        <v>203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-502053.29</v>
      </c>
      <c r="D20" s="26">
        <v>-502053.29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5000</v>
      </c>
      <c r="D21" s="26">
        <v>5000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589877.57999999996</v>
      </c>
      <c r="D23" s="26">
        <v>589877.57999999996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179996.4</v>
      </c>
      <c r="D27" s="26">
        <v>179996.4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0</v>
      </c>
    </row>
    <row r="42" spans="1:8" x14ac:dyDescent="0.2">
      <c r="A42" s="24">
        <v>1151</v>
      </c>
      <c r="B42" s="22" t="s">
        <v>226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139189.20000000001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0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0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139189.20000000001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1217849.55</v>
      </c>
      <c r="D62" s="26">
        <f t="shared" ref="D62:E62" si="0">SUM(D63:D70)</f>
        <v>42706.98</v>
      </c>
      <c r="E62" s="26">
        <f t="shared" si="0"/>
        <v>-796579.32</v>
      </c>
    </row>
    <row r="63" spans="1:9" x14ac:dyDescent="0.2">
      <c r="A63" s="24">
        <v>1241</v>
      </c>
      <c r="B63" s="22" t="s">
        <v>240</v>
      </c>
      <c r="C63" s="26">
        <v>484201.55</v>
      </c>
      <c r="D63" s="26">
        <v>40262.47</v>
      </c>
      <c r="E63" s="26">
        <v>-217462.85</v>
      </c>
    </row>
    <row r="64" spans="1:9" x14ac:dyDescent="0.2">
      <c r="A64" s="24">
        <v>1242</v>
      </c>
      <c r="B64" s="22" t="s">
        <v>241</v>
      </c>
      <c r="C64" s="26">
        <v>0</v>
      </c>
      <c r="D64" s="26">
        <v>0</v>
      </c>
      <c r="E64" s="26">
        <v>0</v>
      </c>
    </row>
    <row r="65" spans="1:9" x14ac:dyDescent="0.2">
      <c r="A65" s="24">
        <v>1243</v>
      </c>
      <c r="B65" s="22" t="s">
        <v>242</v>
      </c>
      <c r="C65" s="26">
        <v>109</v>
      </c>
      <c r="D65" s="26">
        <v>0</v>
      </c>
      <c r="E65" s="26">
        <v>0</v>
      </c>
    </row>
    <row r="66" spans="1:9" x14ac:dyDescent="0.2">
      <c r="A66" s="24">
        <v>1244</v>
      </c>
      <c r="B66" s="22" t="s">
        <v>243</v>
      </c>
      <c r="C66" s="26">
        <v>709044</v>
      </c>
      <c r="D66" s="26">
        <v>0</v>
      </c>
      <c r="E66" s="26">
        <v>-564039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24495</v>
      </c>
      <c r="D68" s="26">
        <v>2444.5100000000002</v>
      </c>
      <c r="E68" s="26">
        <v>-15077.47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26050</v>
      </c>
      <c r="D74" s="26">
        <f>SUM(D75:D79)</f>
        <v>2605</v>
      </c>
      <c r="E74" s="26">
        <f>SUM(E75:E79)</f>
        <v>21708.33</v>
      </c>
    </row>
    <row r="75" spans="1:9" x14ac:dyDescent="0.2">
      <c r="A75" s="24">
        <v>1251</v>
      </c>
      <c r="B75" s="22" t="s">
        <v>250</v>
      </c>
      <c r="C75" s="26">
        <v>0</v>
      </c>
      <c r="D75" s="26">
        <v>0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26050</v>
      </c>
      <c r="D78" s="26">
        <v>2605</v>
      </c>
      <c r="E78" s="26">
        <v>21708.33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180612.01</v>
      </c>
      <c r="D110" s="26">
        <f>SUM(D111:D119)</f>
        <v>180612.01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109192.62</v>
      </c>
      <c r="D111" s="26">
        <f>C111</f>
        <v>109192.62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16804.5</v>
      </c>
      <c r="D112" s="26">
        <f t="shared" ref="D112:D119" si="1">C112</f>
        <v>16804.5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0</v>
      </c>
      <c r="D113" s="26">
        <f t="shared" si="1"/>
        <v>0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-75162.17</v>
      </c>
      <c r="D117" s="26">
        <f t="shared" si="1"/>
        <v>-75162.17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129777.06</v>
      </c>
      <c r="D119" s="26">
        <f t="shared" si="1"/>
        <v>129777.06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1"/>
  <sheetViews>
    <sheetView zoomScaleNormal="100" workbookViewId="0">
      <selection sqref="A1:C1"/>
    </sheetView>
  </sheetViews>
  <sheetFormatPr baseColWidth="10" defaultColWidth="9.109375" defaultRowHeight="10.199999999999999" x14ac:dyDescent="0.2"/>
  <cols>
    <col min="1" max="1" width="10" style="22" customWidth="1"/>
    <col min="2" max="2" width="83" style="22" customWidth="1"/>
    <col min="3" max="4" width="15.6640625" style="22" customWidth="1"/>
    <col min="5" max="5" width="16.6640625" style="22" customWidth="1"/>
    <col min="6" max="16384" width="9.109375" style="22"/>
  </cols>
  <sheetData>
    <row r="1" spans="1:5" s="28" customFormat="1" ht="18.899999999999999" customHeight="1" x14ac:dyDescent="0.3">
      <c r="A1" s="140" t="s">
        <v>626</v>
      </c>
      <c r="B1" s="140"/>
      <c r="C1" s="140"/>
      <c r="D1" s="16" t="s">
        <v>614</v>
      </c>
      <c r="E1" s="27">
        <v>2021</v>
      </c>
    </row>
    <row r="2" spans="1:5" s="18" customFormat="1" ht="18.899999999999999" customHeight="1" x14ac:dyDescent="0.3">
      <c r="A2" s="140" t="s">
        <v>621</v>
      </c>
      <c r="B2" s="140"/>
      <c r="C2" s="140"/>
      <c r="D2" s="16" t="s">
        <v>619</v>
      </c>
      <c r="E2" s="27" t="str">
        <f>'Notas a los Edos Financieros'!E2</f>
        <v>TRIMESTRAL</v>
      </c>
    </row>
    <row r="3" spans="1:5" s="18" customFormat="1" ht="18.899999999999999" customHeight="1" x14ac:dyDescent="0.3">
      <c r="A3" s="140" t="s">
        <v>627</v>
      </c>
      <c r="B3" s="140"/>
      <c r="C3" s="140"/>
      <c r="D3" s="16" t="s">
        <v>620</v>
      </c>
      <c r="E3" s="27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105052.2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0.399999999999999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0.399999999999999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0.399999999999999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2708.2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2708.2</v>
      </c>
      <c r="D35" s="102"/>
      <c r="E35" s="51"/>
    </row>
    <row r="36" spans="1:5" ht="20.399999999999999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0.399999999999999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102344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0.399999999999999" x14ac:dyDescent="0.2">
      <c r="A49" s="52">
        <v>4173</v>
      </c>
      <c r="B49" s="54" t="s">
        <v>508</v>
      </c>
      <c r="C49" s="57">
        <v>102344</v>
      </c>
      <c r="D49" s="102"/>
      <c r="E49" s="51"/>
    </row>
    <row r="50" spans="1:5" ht="20.399999999999999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0.399999999999999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0.399999999999999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0.399999999999999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0.6" x14ac:dyDescent="0.2">
      <c r="A58" s="52">
        <v>4200</v>
      </c>
      <c r="B58" s="54" t="s">
        <v>514</v>
      </c>
      <c r="C58" s="57">
        <f>+C59+C65</f>
        <v>5875070.5800000001</v>
      </c>
      <c r="D58" s="102"/>
      <c r="E58" s="51"/>
    </row>
    <row r="59" spans="1:5" x14ac:dyDescent="0.2">
      <c r="A59" s="52">
        <v>4210</v>
      </c>
      <c r="B59" s="54" t="s">
        <v>515</v>
      </c>
      <c r="C59" s="57">
        <f>SUM(C60:C64)</f>
        <v>143001.29999999999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143001.29999999999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5732069.2800000003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5732069.2800000003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5638358.8000000007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4475956.58</v>
      </c>
      <c r="D100" s="59">
        <f>C100/$C$99</f>
        <v>0.79384032459942055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3660249.84</v>
      </c>
      <c r="D101" s="59">
        <f t="shared" ref="D101:D164" si="0">C101/$C$99</f>
        <v>0.64916937176825273</v>
      </c>
      <c r="E101" s="58"/>
    </row>
    <row r="102" spans="1:5" x14ac:dyDescent="0.2">
      <c r="A102" s="56">
        <v>5111</v>
      </c>
      <c r="B102" s="53" t="s">
        <v>364</v>
      </c>
      <c r="C102" s="57">
        <v>2727120.62</v>
      </c>
      <c r="D102" s="59">
        <f t="shared" si="0"/>
        <v>0.48367277016851068</v>
      </c>
      <c r="E102" s="58"/>
    </row>
    <row r="103" spans="1:5" x14ac:dyDescent="0.2">
      <c r="A103" s="56">
        <v>5112</v>
      </c>
      <c r="B103" s="53" t="s">
        <v>365</v>
      </c>
      <c r="C103" s="57">
        <v>555559.61</v>
      </c>
      <c r="D103" s="59">
        <f t="shared" si="0"/>
        <v>9.8532149106935141E-2</v>
      </c>
      <c r="E103" s="58"/>
    </row>
    <row r="104" spans="1:5" x14ac:dyDescent="0.2">
      <c r="A104" s="56">
        <v>5113</v>
      </c>
      <c r="B104" s="53" t="s">
        <v>366</v>
      </c>
      <c r="C104" s="57">
        <v>289162</v>
      </c>
      <c r="D104" s="59">
        <f t="shared" si="0"/>
        <v>5.1284781663770665E-2</v>
      </c>
      <c r="E104" s="58"/>
    </row>
    <row r="105" spans="1:5" x14ac:dyDescent="0.2">
      <c r="A105" s="56">
        <v>5114</v>
      </c>
      <c r="B105" s="53" t="s">
        <v>367</v>
      </c>
      <c r="C105" s="57">
        <v>0</v>
      </c>
      <c r="D105" s="59">
        <f t="shared" si="0"/>
        <v>0</v>
      </c>
      <c r="E105" s="58"/>
    </row>
    <row r="106" spans="1:5" x14ac:dyDescent="0.2">
      <c r="A106" s="56">
        <v>5115</v>
      </c>
      <c r="B106" s="53" t="s">
        <v>368</v>
      </c>
      <c r="C106" s="57">
        <v>88407.61</v>
      </c>
      <c r="D106" s="59">
        <f t="shared" si="0"/>
        <v>1.5679670829036277E-2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586658.44999999995</v>
      </c>
      <c r="D108" s="59">
        <f t="shared" si="0"/>
        <v>0.10404773282608405</v>
      </c>
      <c r="E108" s="58"/>
    </row>
    <row r="109" spans="1:5" x14ac:dyDescent="0.2">
      <c r="A109" s="56">
        <v>5121</v>
      </c>
      <c r="B109" s="53" t="s">
        <v>371</v>
      </c>
      <c r="C109" s="57">
        <v>81531.55</v>
      </c>
      <c r="D109" s="59">
        <f t="shared" si="0"/>
        <v>1.4460156384513876E-2</v>
      </c>
      <c r="E109" s="58"/>
    </row>
    <row r="110" spans="1:5" x14ac:dyDescent="0.2">
      <c r="A110" s="56">
        <v>5122</v>
      </c>
      <c r="B110" s="53" t="s">
        <v>372</v>
      </c>
      <c r="C110" s="57">
        <v>18500</v>
      </c>
      <c r="D110" s="59">
        <f t="shared" si="0"/>
        <v>3.2810966198178089E-3</v>
      </c>
      <c r="E110" s="58"/>
    </row>
    <row r="111" spans="1:5" x14ac:dyDescent="0.2">
      <c r="A111" s="56">
        <v>5123</v>
      </c>
      <c r="B111" s="53" t="s">
        <v>373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374</v>
      </c>
      <c r="C112" s="57">
        <v>0</v>
      </c>
      <c r="D112" s="59">
        <f t="shared" si="0"/>
        <v>0</v>
      </c>
      <c r="E112" s="58"/>
    </row>
    <row r="113" spans="1:5" x14ac:dyDescent="0.2">
      <c r="A113" s="56">
        <v>5125</v>
      </c>
      <c r="B113" s="53" t="s">
        <v>375</v>
      </c>
      <c r="C113" s="57">
        <v>42715.02</v>
      </c>
      <c r="D113" s="59">
        <f t="shared" si="0"/>
        <v>7.5757896074297353E-3</v>
      </c>
      <c r="E113" s="58"/>
    </row>
    <row r="114" spans="1:5" x14ac:dyDescent="0.2">
      <c r="A114" s="56">
        <v>5126</v>
      </c>
      <c r="B114" s="53" t="s">
        <v>376</v>
      </c>
      <c r="C114" s="57">
        <v>338799.04</v>
      </c>
      <c r="D114" s="59">
        <f t="shared" si="0"/>
        <v>6.008823702386587E-2</v>
      </c>
      <c r="E114" s="58"/>
    </row>
    <row r="115" spans="1:5" x14ac:dyDescent="0.2">
      <c r="A115" s="56">
        <v>5127</v>
      </c>
      <c r="B115" s="53" t="s">
        <v>377</v>
      </c>
      <c r="C115" s="57">
        <v>7796.36</v>
      </c>
      <c r="D115" s="59">
        <f t="shared" si="0"/>
        <v>1.3827356996152849E-3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97316.479999999996</v>
      </c>
      <c r="D117" s="59">
        <f t="shared" si="0"/>
        <v>1.7259717490841479E-2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229048.29000000004</v>
      </c>
      <c r="D118" s="59">
        <f t="shared" si="0"/>
        <v>4.0623220005083747E-2</v>
      </c>
      <c r="E118" s="58"/>
    </row>
    <row r="119" spans="1:5" x14ac:dyDescent="0.2">
      <c r="A119" s="56">
        <v>5131</v>
      </c>
      <c r="B119" s="53" t="s">
        <v>381</v>
      </c>
      <c r="C119" s="57">
        <v>20330</v>
      </c>
      <c r="D119" s="59">
        <f t="shared" si="0"/>
        <v>3.6056591503187056E-3</v>
      </c>
      <c r="E119" s="58"/>
    </row>
    <row r="120" spans="1:5" x14ac:dyDescent="0.2">
      <c r="A120" s="56">
        <v>5132</v>
      </c>
      <c r="B120" s="53" t="s">
        <v>382</v>
      </c>
      <c r="C120" s="57">
        <v>0</v>
      </c>
      <c r="D120" s="59">
        <f t="shared" si="0"/>
        <v>0</v>
      </c>
      <c r="E120" s="58"/>
    </row>
    <row r="121" spans="1:5" x14ac:dyDescent="0.2">
      <c r="A121" s="56">
        <v>5133</v>
      </c>
      <c r="B121" s="53" t="s">
        <v>383</v>
      </c>
      <c r="C121" s="57">
        <v>16077.84</v>
      </c>
      <c r="D121" s="59">
        <f t="shared" si="0"/>
        <v>2.8515106204308953E-3</v>
      </c>
      <c r="E121" s="58"/>
    </row>
    <row r="122" spans="1:5" x14ac:dyDescent="0.2">
      <c r="A122" s="56">
        <v>5134</v>
      </c>
      <c r="B122" s="53" t="s">
        <v>384</v>
      </c>
      <c r="C122" s="57">
        <v>375.84</v>
      </c>
      <c r="D122" s="59">
        <f t="shared" si="0"/>
        <v>6.6657694788774334E-5</v>
      </c>
      <c r="E122" s="58"/>
    </row>
    <row r="123" spans="1:5" x14ac:dyDescent="0.2">
      <c r="A123" s="56">
        <v>5135</v>
      </c>
      <c r="B123" s="53" t="s">
        <v>385</v>
      </c>
      <c r="C123" s="57">
        <v>16888</v>
      </c>
      <c r="D123" s="59">
        <f t="shared" si="0"/>
        <v>2.995197822458549E-3</v>
      </c>
      <c r="E123" s="58"/>
    </row>
    <row r="124" spans="1:5" x14ac:dyDescent="0.2">
      <c r="A124" s="56">
        <v>5136</v>
      </c>
      <c r="B124" s="53" t="s">
        <v>386</v>
      </c>
      <c r="C124" s="57">
        <v>0</v>
      </c>
      <c r="D124" s="59">
        <f t="shared" si="0"/>
        <v>0</v>
      </c>
      <c r="E124" s="58"/>
    </row>
    <row r="125" spans="1:5" x14ac:dyDescent="0.2">
      <c r="A125" s="56">
        <v>5137</v>
      </c>
      <c r="B125" s="53" t="s">
        <v>387</v>
      </c>
      <c r="C125" s="57">
        <v>19251.38</v>
      </c>
      <c r="D125" s="59">
        <f t="shared" si="0"/>
        <v>3.4143588024231446E-3</v>
      </c>
      <c r="E125" s="58"/>
    </row>
    <row r="126" spans="1:5" x14ac:dyDescent="0.2">
      <c r="A126" s="56">
        <v>5138</v>
      </c>
      <c r="B126" s="53" t="s">
        <v>388</v>
      </c>
      <c r="C126" s="57">
        <v>83010.27</v>
      </c>
      <c r="D126" s="59">
        <f t="shared" si="0"/>
        <v>1.4722417097684523E-2</v>
      </c>
      <c r="E126" s="58"/>
    </row>
    <row r="127" spans="1:5" x14ac:dyDescent="0.2">
      <c r="A127" s="56">
        <v>5139</v>
      </c>
      <c r="B127" s="53" t="s">
        <v>389</v>
      </c>
      <c r="C127" s="57">
        <v>73114.960000000006</v>
      </c>
      <c r="D127" s="59">
        <f t="shared" si="0"/>
        <v>1.2967418816979152E-2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1117090.24</v>
      </c>
      <c r="D128" s="59">
        <f t="shared" si="0"/>
        <v>0.19812329786461971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1117090.24</v>
      </c>
      <c r="D138" s="59">
        <f t="shared" si="0"/>
        <v>0.19812329786461971</v>
      </c>
      <c r="E138" s="58"/>
    </row>
    <row r="139" spans="1:5" x14ac:dyDescent="0.2">
      <c r="A139" s="56">
        <v>5241</v>
      </c>
      <c r="B139" s="53" t="s">
        <v>399</v>
      </c>
      <c r="C139" s="57">
        <v>1117090.24</v>
      </c>
      <c r="D139" s="59">
        <f t="shared" si="0"/>
        <v>0.19812329786461971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45311.98</v>
      </c>
      <c r="D186" s="59">
        <f t="shared" si="1"/>
        <v>8.0363775359595761E-3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45311.98</v>
      </c>
      <c r="D187" s="59">
        <f t="shared" si="1"/>
        <v>8.0363775359595761E-3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42706.98</v>
      </c>
      <c r="D192" s="59">
        <f t="shared" si="1"/>
        <v>7.5743636605744204E-3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2605</v>
      </c>
      <c r="D194" s="59">
        <f t="shared" si="1"/>
        <v>4.6201387538515634E-4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0.399999999999999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D2" sqref="D2:D3"/>
    </sheetView>
  </sheetViews>
  <sheetFormatPr baseColWidth="10" defaultColWidth="9.109375" defaultRowHeight="10.199999999999999" x14ac:dyDescent="0.2"/>
  <cols>
    <col min="1" max="1" width="10" style="31" customWidth="1"/>
    <col min="2" max="2" width="48.109375" style="31" customWidth="1"/>
    <col min="3" max="3" width="22.88671875" style="31" customWidth="1"/>
    <col min="4" max="5" width="16.6640625" style="31" customWidth="1"/>
    <col min="6" max="16384" width="9.109375" style="31"/>
  </cols>
  <sheetData>
    <row r="1" spans="1:5" ht="18.899999999999999" customHeight="1" x14ac:dyDescent="0.2">
      <c r="A1" s="144" t="s">
        <v>626</v>
      </c>
      <c r="B1" s="144"/>
      <c r="C1" s="144"/>
      <c r="D1" s="29" t="s">
        <v>614</v>
      </c>
      <c r="E1" s="30">
        <v>2021</v>
      </c>
    </row>
    <row r="2" spans="1:5" ht="18.899999999999999" customHeight="1" x14ac:dyDescent="0.2">
      <c r="A2" s="144" t="s">
        <v>622</v>
      </c>
      <c r="B2" s="144"/>
      <c r="C2" s="144"/>
      <c r="D2" s="16" t="s">
        <v>619</v>
      </c>
      <c r="E2" s="30" t="str">
        <f>ESF!H2</f>
        <v>TRIMESTRAL</v>
      </c>
    </row>
    <row r="3" spans="1:5" ht="18.899999999999999" customHeight="1" x14ac:dyDescent="0.2">
      <c r="A3" s="144" t="s">
        <v>627</v>
      </c>
      <c r="B3" s="144"/>
      <c r="C3" s="144"/>
      <c r="D3" s="16" t="s">
        <v>620</v>
      </c>
      <c r="E3" s="30">
        <v>4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185457.39</v>
      </c>
    </row>
    <row r="9" spans="1:5" x14ac:dyDescent="0.2">
      <c r="A9" s="35">
        <v>3120</v>
      </c>
      <c r="B9" s="31" t="s">
        <v>470</v>
      </c>
      <c r="C9" s="36">
        <v>0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341763.98</v>
      </c>
    </row>
    <row r="15" spans="1:5" x14ac:dyDescent="0.2">
      <c r="A15" s="35">
        <v>3220</v>
      </c>
      <c r="B15" s="31" t="s">
        <v>474</v>
      </c>
      <c r="C15" s="36">
        <v>958759.13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workbookViewId="0">
      <selection activeCell="D2" sqref="D2:D3"/>
    </sheetView>
  </sheetViews>
  <sheetFormatPr baseColWidth="10" defaultColWidth="9.109375" defaultRowHeight="10.199999999999999" x14ac:dyDescent="0.2"/>
  <cols>
    <col min="1" max="1" width="10" style="31" customWidth="1"/>
    <col min="2" max="2" width="63.44140625" style="31" bestFit="1" customWidth="1"/>
    <col min="3" max="3" width="15.33203125" style="31" bestFit="1" customWidth="1"/>
    <col min="4" max="4" width="16.44140625" style="31" bestFit="1" customWidth="1"/>
    <col min="5" max="5" width="19.109375" style="31" customWidth="1"/>
    <col min="6" max="16384" width="9.109375" style="31"/>
  </cols>
  <sheetData>
    <row r="1" spans="1:5" s="37" customFormat="1" ht="18.899999999999999" customHeight="1" x14ac:dyDescent="0.3">
      <c r="A1" s="144" t="s">
        <v>626</v>
      </c>
      <c r="B1" s="144"/>
      <c r="C1" s="144"/>
      <c r="D1" s="29" t="s">
        <v>614</v>
      </c>
      <c r="E1" s="30">
        <v>2021</v>
      </c>
    </row>
    <row r="2" spans="1:5" s="37" customFormat="1" ht="18.899999999999999" customHeight="1" x14ac:dyDescent="0.3">
      <c r="A2" s="144" t="s">
        <v>623</v>
      </c>
      <c r="B2" s="144"/>
      <c r="C2" s="144"/>
      <c r="D2" s="16" t="s">
        <v>619</v>
      </c>
      <c r="E2" s="30" t="str">
        <f>ESF!H2</f>
        <v>TRIMESTRAL</v>
      </c>
    </row>
    <row r="3" spans="1:5" s="37" customFormat="1" ht="18.899999999999999" customHeight="1" x14ac:dyDescent="0.3">
      <c r="A3" s="144" t="s">
        <v>627</v>
      </c>
      <c r="B3" s="144"/>
      <c r="C3" s="144"/>
      <c r="D3" s="16" t="s">
        <v>620</v>
      </c>
      <c r="E3" s="30">
        <v>4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841262.17</v>
      </c>
      <c r="D10" s="36">
        <v>654488.36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841262.17</v>
      </c>
      <c r="D15" s="36">
        <f>SUM(D8:D14)</f>
        <v>654488.36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139189.20000000001</v>
      </c>
    </row>
    <row r="21" spans="1:5" x14ac:dyDescent="0.2">
      <c r="A21" s="35">
        <v>1231</v>
      </c>
      <c r="B21" s="31" t="s">
        <v>232</v>
      </c>
      <c r="C21" s="36">
        <v>0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0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0</v>
      </c>
    </row>
    <row r="26" spans="1:5" x14ac:dyDescent="0.2">
      <c r="A26" s="35">
        <v>1236</v>
      </c>
      <c r="B26" s="31" t="s">
        <v>237</v>
      </c>
      <c r="C26" s="36">
        <v>139189.20000000001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1217849.55</v>
      </c>
    </row>
    <row r="29" spans="1:5" x14ac:dyDescent="0.2">
      <c r="A29" s="35">
        <v>1241</v>
      </c>
      <c r="B29" s="31" t="s">
        <v>240</v>
      </c>
      <c r="C29" s="36">
        <v>484201.55</v>
      </c>
    </row>
    <row r="30" spans="1:5" x14ac:dyDescent="0.2">
      <c r="A30" s="35">
        <v>1242</v>
      </c>
      <c r="B30" s="31" t="s">
        <v>241</v>
      </c>
      <c r="C30" s="36">
        <v>0</v>
      </c>
    </row>
    <row r="31" spans="1:5" x14ac:dyDescent="0.2">
      <c r="A31" s="35">
        <v>1243</v>
      </c>
      <c r="B31" s="31" t="s">
        <v>242</v>
      </c>
      <c r="C31" s="36">
        <v>109</v>
      </c>
    </row>
    <row r="32" spans="1:5" x14ac:dyDescent="0.2">
      <c r="A32" s="35">
        <v>1244</v>
      </c>
      <c r="B32" s="31" t="s">
        <v>243</v>
      </c>
      <c r="C32" s="36">
        <v>709044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24495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26050</v>
      </c>
    </row>
    <row r="38" spans="1:5" x14ac:dyDescent="0.2">
      <c r="A38" s="35">
        <v>1251</v>
      </c>
      <c r="B38" s="31" t="s">
        <v>250</v>
      </c>
      <c r="C38" s="36">
        <v>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26050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45311.98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45311.98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42706.98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2605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5" xr:uid="{00000000-0002-0000-0700-000002000000}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DIF MARAVATIO</cp:lastModifiedBy>
  <cp:lastPrinted>2019-02-13T21:19:08Z</cp:lastPrinted>
  <dcterms:created xsi:type="dcterms:W3CDTF">2012-12-11T20:36:24Z</dcterms:created>
  <dcterms:modified xsi:type="dcterms:W3CDTF">2022-01-23T00:56:13Z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